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32" windowHeight="4512" activeTab="0"/>
  </bookViews>
  <sheets>
    <sheet name="2024 LHA Applications 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<sst xmlns="http://schemas.openxmlformats.org/spreadsheetml/2006/main" count="61" uniqueCount="40">
  <si>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NAME OF PROJECT</t>
  </si>
  <si>
    <t>Date:</t>
  </si>
  <si>
    <t>LOCALITY / ISSUER</t>
  </si>
  <si>
    <t>MF</t>
  </si>
  <si>
    <t>NUM.</t>
  </si>
  <si>
    <t>PRG. TYPE</t>
  </si>
  <si>
    <t># OF UNITS</t>
  </si>
  <si>
    <t># OF JOBS</t>
  </si>
  <si>
    <t>AMOUNT REQUESTED</t>
  </si>
  <si>
    <t>AMOUNT AWARDED</t>
  </si>
  <si>
    <t>PRG. STATUS</t>
  </si>
  <si>
    <t>AMOUNT ISSUED</t>
  </si>
  <si>
    <t>AMOUNT PENDING</t>
  </si>
  <si>
    <t>AMOUNT RETURNED</t>
  </si>
  <si>
    <t>CERT. ISSUANCE DATE</t>
  </si>
  <si>
    <t>CERT. EXPIRATION DATE</t>
  </si>
  <si>
    <t>DATE OF ISSUANCE</t>
  </si>
  <si>
    <t xml:space="preserve">TOTALS </t>
  </si>
  <si>
    <t xml:space="preserve">2024 TOTAL AUTHORITY ALLOCATION = </t>
  </si>
  <si>
    <t>Forest Cove Apartments 1</t>
  </si>
  <si>
    <t>Forest Cove Apartments 2</t>
  </si>
  <si>
    <t>Little River Glen I</t>
  </si>
  <si>
    <t>Little River Glen IV</t>
  </si>
  <si>
    <t>Fairfax County RHA</t>
  </si>
  <si>
    <t>Chesapeake RHA</t>
  </si>
  <si>
    <t xml:space="preserve">Mt. Hermon Apartments </t>
  </si>
  <si>
    <t>Portsmouth RHA</t>
  </si>
  <si>
    <t xml:space="preserve">Chippenham Place Apartments </t>
  </si>
  <si>
    <t>Richmond RHA</t>
  </si>
  <si>
    <t xml:space="preserve">Lexington Park Apartments </t>
  </si>
  <si>
    <t>Norfolk RHA</t>
  </si>
  <si>
    <t xml:space="preserve">Pending </t>
  </si>
  <si>
    <t xml:space="preserve">Issued </t>
  </si>
  <si>
    <t xml:space="preserve">Barcroft-Alpha 1 </t>
  </si>
  <si>
    <t>Arlington County IDA</t>
  </si>
  <si>
    <t xml:space="preserve">Returned </t>
  </si>
  <si>
    <t xml:space="preserve">2024 REMAINING LHA ALLOCATION = </t>
  </si>
  <si>
    <t xml:space="preserve">N/A </t>
  </si>
  <si>
    <t>Little River Glen IV - supplemental</t>
  </si>
  <si>
    <t>Little River Glen I - supplemental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</si>
</sst>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-0.00_)"/>
    <numFmt numFmtId="165" formatCode="0.00_)"/>
    <numFmt numFmtId="166" formatCode="dd\-mmm\-yy_)"/>
    <numFmt numFmtId="167" formatCode="0_)"/>
    <numFmt numFmtId="168" formatCode="&quot;$&quot;#,##0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&quot;$&quot;#,##0.00"/>
    <numFmt numFmtId="177" formatCode="[$-409]dddd\,\ mmmm\ d\,\ yyyy"/>
    <numFmt numFmtId="178" formatCode="&quot;$&quot;#,##0.0_);\(&quot;$&quot;#,##0.0\)"/>
    <numFmt numFmtId="179" formatCode="#,##0.0_);\(#,##0.0\)"/>
    <numFmt numFmtId="180" formatCode="&quot;$&quot;#,##0.0"/>
    <numFmt numFmtId="181" formatCode="&quot;$&quot;#,##0.000_);\(&quot;$&quot;#,##0.000\)"/>
    <numFmt numFmtId="182" formatCode="&quot;$&quot;#,##0.0000_);\(&quot;$&quot;#,##0.0000\)"/>
    <numFmt numFmtId="183" formatCode="#,##0.000_);\(#,##0.000\)"/>
    <numFmt numFmtId="184" formatCode="0_);[Red]\-0_)"/>
    <numFmt numFmtId="185" formatCode="0.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</numFmts>
  <fonts count="41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8" fontId="39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1" fillId="0" borderId="0" xfId="0" applyFont="1" applyAlignment="1">
      <alignment vertical="center"/>
    </xf>
    <xf numFmtId="164" fontId="2" fillId="0" borderId="0" xfId="0" applyFont="1" applyAlignment="1">
      <alignment/>
    </xf>
    <xf numFmtId="165" fontId="21" fillId="6" borderId="10" xfId="0" applyNumberFormat="1" applyFont="1" applyFill="1" applyBorder="1" applyAlignment="1">
      <alignment horizontal="center" vertical="center"/>
    </xf>
    <xf numFmtId="165" fontId="21" fillId="6" borderId="10" xfId="0" applyNumberFormat="1" applyFont="1" applyFill="1" applyBorder="1" applyAlignment="1">
      <alignment horizontal="center" vertical="center" wrapText="1"/>
    </xf>
    <xf numFmtId="37" fontId="21" fillId="6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>
      <alignment/>
    </xf>
    <xf numFmtId="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>
      <alignment horizontal="center" vertic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37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/>
    </xf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5" fontId="21" fillId="0" borderId="0" xfId="0" applyNumberFormat="1" applyFont="1" applyAlignment="1">
      <alignment horizontal="center"/>
    </xf>
    <xf numFmtId="7" fontId="21" fillId="0" borderId="0" xfId="0" applyNumberFormat="1" applyFont="1" applyAlignment="1">
      <alignment/>
    </xf>
    <xf numFmtId="5" fontId="21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 wrapText="1"/>
    </xf>
    <xf numFmtId="37" fontId="21" fillId="0" borderId="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37" fontId="1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7" fontId="1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" fontId="1" fillId="0" borderId="10" xfId="0" applyNumberFormat="1" applyFont="1" applyBorder="1" applyAlignment="1" applyProtection="1">
      <alignment horizontal="right" vertical="center"/>
      <protection locked="0"/>
    </xf>
    <xf numFmtId="7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Font="1" applyBorder="1" applyAlignment="1">
      <alignment vertical="center"/>
    </xf>
    <xf numFmtId="37" fontId="1" fillId="0" borderId="10" xfId="0" applyNumberFormat="1" applyFont="1" applyBorder="1" applyAlignment="1" applyProtection="1">
      <alignment horizontal="center" vertical="center"/>
      <protection locked="0"/>
    </xf>
    <xf numFmtId="37" fontId="1" fillId="0" borderId="10" xfId="0" applyNumberFormat="1" applyFont="1" applyBorder="1" applyAlignment="1" applyProtection="1">
      <alignment horizontal="right" vertical="center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164" fontId="1" fillId="0" borderId="10" xfId="0" applyFont="1" applyBorder="1" applyAlignment="1">
      <alignment horizontal="right" vertical="center"/>
    </xf>
    <xf numFmtId="184" fontId="1" fillId="0" borderId="10" xfId="0" applyNumberFormat="1" applyFont="1" applyBorder="1" applyAlignment="1">
      <alignment vertical="center"/>
    </xf>
    <xf numFmtId="164" fontId="2" fillId="0" borderId="10" xfId="0" applyFont="1" applyBorder="1" applyAlignment="1">
      <alignment horizontal="right" vertical="center"/>
    </xf>
    <xf numFmtId="164" fontId="2" fillId="0" borderId="10" xfId="0" applyFont="1" applyBorder="1" applyAlignment="1">
      <alignment vertical="center"/>
    </xf>
    <xf numFmtId="164" fontId="1" fillId="6" borderId="10" xfId="0" applyFont="1" applyFill="1" applyBorder="1" applyAlignment="1">
      <alignment vertical="center"/>
    </xf>
    <xf numFmtId="165" fontId="21" fillId="6" borderId="10" xfId="0" applyNumberFormat="1" applyFont="1" applyFill="1" applyBorder="1" applyAlignment="1" applyProtection="1">
      <alignment vertical="center"/>
      <protection locked="0"/>
    </xf>
    <xf numFmtId="37" fontId="21" fillId="6" borderId="10" xfId="0" applyNumberFormat="1" applyFont="1" applyFill="1" applyBorder="1" applyAlignment="1">
      <alignment horizontal="center" vertical="center"/>
    </xf>
    <xf numFmtId="167" fontId="21" fillId="6" borderId="10" xfId="0" applyNumberFormat="1" applyFont="1" applyFill="1" applyBorder="1" applyAlignment="1">
      <alignment vertical="center"/>
    </xf>
    <xf numFmtId="176" fontId="21" fillId="6" borderId="10" xfId="0" applyNumberFormat="1" applyFont="1" applyFill="1" applyBorder="1" applyAlignment="1">
      <alignment vertical="center"/>
    </xf>
    <xf numFmtId="167" fontId="1" fillId="6" borderId="1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87" fontId="21" fillId="0" borderId="0" xfId="44" applyNumberFormat="1" applyFont="1" applyAlignment="1">
      <alignment/>
    </xf>
    <xf numFmtId="165" fontId="21" fillId="6" borderId="13" xfId="0" applyNumberFormat="1" applyFont="1" applyFill="1" applyBorder="1" applyAlignment="1">
      <alignment vertical="center"/>
    </xf>
    <xf numFmtId="8" fontId="39" fillId="6" borderId="14" xfId="0" applyNumberFormat="1" applyFont="1" applyFill="1" applyBorder="1" applyAlignment="1">
      <alignment horizontal="left" vertical="center"/>
    </xf>
    <xf numFmtId="1" fontId="21" fillId="6" borderId="15" xfId="0" applyNumberFormat="1" applyFont="1" applyFill="1" applyBorder="1" applyAlignment="1">
      <alignment horizontal="center" vertical="center"/>
    </xf>
    <xf numFmtId="1" fontId="21" fillId="6" borderId="16" xfId="0" applyNumberFormat="1" applyFont="1" applyFill="1" applyBorder="1" applyAlignment="1">
      <alignment horizontal="center" vertical="center"/>
    </xf>
    <xf numFmtId="8" fontId="39" fillId="6" borderId="17" xfId="0" applyNumberFormat="1" applyFont="1" applyFill="1" applyBorder="1" applyAlignment="1">
      <alignment horizontal="left" vertical="center"/>
    </xf>
    <xf numFmtId="165" fontId="21" fillId="6" borderId="18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8" fontId="39" fillId="0" borderId="0" xfId="0" applyNumberFormat="1" applyFont="1" applyFill="1" applyBorder="1" applyAlignment="1">
      <alignment horizontal="left" vertical="center"/>
    </xf>
    <xf numFmtId="1" fontId="21" fillId="6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C25" sqref="C25"/>
    </sheetView>
  </sheetViews>
  <sheetFormatPr defaultColWidth="9.33203125" defaultRowHeight="11.25"/>
  <cols>
    <col min="1" max="1" width="9.33203125" style="7" customWidth="1"/>
    <col min="2" max="2" width="45.66015625" style="7" customWidth="1"/>
    <col min="3" max="3" width="44.66015625" style="7" customWidth="1"/>
    <col min="4" max="5" width="9.33203125" style="7" customWidth="1"/>
    <col min="6" max="6" width="16.16015625" style="7" bestFit="1" customWidth="1"/>
    <col min="7" max="8" width="19.66015625" style="7" customWidth="1"/>
    <col min="9" max="9" width="18.66015625" style="7" customWidth="1"/>
    <col min="10" max="10" width="19.16015625" style="7" customWidth="1"/>
    <col min="11" max="11" width="17.16015625" style="7" customWidth="1"/>
    <col min="12" max="12" width="18.16015625" style="7" customWidth="1"/>
    <col min="13" max="13" width="19" style="7" customWidth="1"/>
    <col min="14" max="14" width="21.16015625" style="7" customWidth="1"/>
    <col min="15" max="15" width="17.5" style="7" customWidth="1"/>
    <col min="16" max="16384" width="9.33203125" style="7" customWidth="1"/>
  </cols>
  <sheetData>
    <row r="1" spans="1:15" ht="20.25" customHeight="1">
      <c r="A1" s="81"/>
      <c r="B1" s="79" t="s">
        <v>18</v>
      </c>
      <c r="C1" s="80">
        <v>152524715</v>
      </c>
      <c r="D1" s="2"/>
      <c r="E1" s="3"/>
      <c r="F1" s="4"/>
      <c r="G1" s="5"/>
      <c r="H1" s="5"/>
      <c r="I1" s="5"/>
      <c r="J1" s="5"/>
      <c r="K1" s="5"/>
      <c r="L1" s="3"/>
      <c r="M1" s="6"/>
      <c r="N1" s="3"/>
      <c r="O1" s="3"/>
    </row>
    <row r="2" spans="1:15" ht="21" customHeight="1">
      <c r="A2" s="82"/>
      <c r="B2" s="84" t="s">
        <v>36</v>
      </c>
      <c r="C2" s="83">
        <f>C1-(H22-L22)</f>
        <v>27024715</v>
      </c>
      <c r="D2" s="2"/>
      <c r="E2" s="3"/>
      <c r="F2" s="4"/>
      <c r="G2" s="5"/>
      <c r="H2" s="5"/>
      <c r="I2" s="5"/>
      <c r="J2" s="5"/>
      <c r="K2" s="5"/>
      <c r="L2" s="3"/>
      <c r="M2" s="6"/>
      <c r="N2" s="3"/>
      <c r="O2" s="3"/>
    </row>
    <row r="3" spans="1:15" ht="15" customHeight="1">
      <c r="A3" s="85"/>
      <c r="B3" s="43"/>
      <c r="C3" s="86"/>
      <c r="D3" s="2"/>
      <c r="E3" s="3"/>
      <c r="F3" s="4"/>
      <c r="G3" s="5"/>
      <c r="H3" s="5"/>
      <c r="I3" s="5"/>
      <c r="J3" s="5"/>
      <c r="K3" s="5"/>
      <c r="L3" s="3"/>
      <c r="M3" s="6"/>
      <c r="N3" s="3"/>
      <c r="O3" s="3"/>
    </row>
    <row r="4" spans="1:15" ht="42" customHeight="1">
      <c r="A4" s="8" t="s">
        <v>4</v>
      </c>
      <c r="B4" s="8" t="s">
        <v>0</v>
      </c>
      <c r="C4" s="9" t="s">
        <v>2</v>
      </c>
      <c r="D4" s="9" t="s">
        <v>5</v>
      </c>
      <c r="E4" s="10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5" ht="14.25">
      <c r="A5" s="11"/>
      <c r="B5" s="12"/>
      <c r="C5" s="13"/>
      <c r="D5" s="13"/>
      <c r="E5" s="13"/>
      <c r="F5" s="13"/>
      <c r="G5" s="13"/>
      <c r="H5" s="12"/>
      <c r="I5" s="12"/>
      <c r="J5" s="12"/>
      <c r="K5" s="12"/>
      <c r="L5" s="13"/>
      <c r="M5" s="14"/>
      <c r="N5" s="12"/>
      <c r="O5" s="15"/>
    </row>
    <row r="6" spans="1:15" ht="14.25">
      <c r="A6" s="49">
        <v>1</v>
      </c>
      <c r="B6" s="50" t="s">
        <v>19</v>
      </c>
      <c r="C6" s="50" t="s">
        <v>24</v>
      </c>
      <c r="D6" s="19" t="s">
        <v>3</v>
      </c>
      <c r="E6" s="51">
        <v>101</v>
      </c>
      <c r="F6" s="52"/>
      <c r="G6" s="53">
        <v>20000000</v>
      </c>
      <c r="H6" s="53">
        <v>20000000</v>
      </c>
      <c r="I6" s="16" t="s">
        <v>32</v>
      </c>
      <c r="J6" s="47">
        <v>19480000</v>
      </c>
      <c r="K6" s="54"/>
      <c r="L6" s="47">
        <f>G6-J6</f>
        <v>520000</v>
      </c>
      <c r="M6" s="18">
        <v>45308</v>
      </c>
      <c r="N6" s="18">
        <v>45428</v>
      </c>
      <c r="O6" s="18">
        <v>45426</v>
      </c>
    </row>
    <row r="7" spans="1:15" ht="14.25">
      <c r="A7" s="49">
        <v>2</v>
      </c>
      <c r="B7" s="55" t="s">
        <v>20</v>
      </c>
      <c r="C7" s="50" t="s">
        <v>24</v>
      </c>
      <c r="D7" s="19" t="s">
        <v>3</v>
      </c>
      <c r="E7" s="56">
        <v>100</v>
      </c>
      <c r="F7" s="57"/>
      <c r="G7" s="53">
        <v>20000000</v>
      </c>
      <c r="H7" s="53">
        <v>20000000</v>
      </c>
      <c r="I7" s="16" t="s">
        <v>32</v>
      </c>
      <c r="J7" s="47">
        <v>19920000</v>
      </c>
      <c r="K7" s="54"/>
      <c r="L7" s="47">
        <f>G7-J7</f>
        <v>80000</v>
      </c>
      <c r="M7" s="18">
        <v>45308</v>
      </c>
      <c r="N7" s="18">
        <v>45793</v>
      </c>
      <c r="O7" s="18">
        <v>45426</v>
      </c>
    </row>
    <row r="8" spans="1:15" ht="14.25">
      <c r="A8" s="49">
        <v>3</v>
      </c>
      <c r="B8" s="58" t="s">
        <v>21</v>
      </c>
      <c r="C8" s="55" t="s">
        <v>23</v>
      </c>
      <c r="D8" s="19" t="s">
        <v>3</v>
      </c>
      <c r="E8" s="56">
        <v>120</v>
      </c>
      <c r="F8" s="59"/>
      <c r="G8" s="53">
        <v>20000000</v>
      </c>
      <c r="H8" s="53">
        <v>20000000</v>
      </c>
      <c r="I8" s="16" t="s">
        <v>35</v>
      </c>
      <c r="J8" s="47">
        <v>0</v>
      </c>
      <c r="K8" s="54"/>
      <c r="L8" s="47">
        <f>G8-J8</f>
        <v>20000000</v>
      </c>
      <c r="M8" s="18">
        <v>45308</v>
      </c>
      <c r="N8" s="18">
        <v>46158</v>
      </c>
      <c r="O8" s="18" t="s">
        <v>37</v>
      </c>
    </row>
    <row r="9" spans="1:15" ht="14.25">
      <c r="A9" s="49">
        <v>4</v>
      </c>
      <c r="B9" s="58" t="s">
        <v>22</v>
      </c>
      <c r="C9" s="55" t="s">
        <v>23</v>
      </c>
      <c r="D9" s="20" t="s">
        <v>3</v>
      </c>
      <c r="E9" s="56">
        <v>60</v>
      </c>
      <c r="F9" s="59"/>
      <c r="G9" s="53">
        <v>20000000</v>
      </c>
      <c r="H9" s="53">
        <v>20000000</v>
      </c>
      <c r="I9" s="16" t="s">
        <v>35</v>
      </c>
      <c r="J9" s="47">
        <v>0</v>
      </c>
      <c r="K9" s="54"/>
      <c r="L9" s="47">
        <f>G9-J9</f>
        <v>20000000</v>
      </c>
      <c r="M9" s="18">
        <v>45308</v>
      </c>
      <c r="N9" s="18">
        <v>46523</v>
      </c>
      <c r="O9" s="18" t="s">
        <v>37</v>
      </c>
    </row>
    <row r="10" spans="1:15" ht="14.25">
      <c r="A10" s="49">
        <v>5</v>
      </c>
      <c r="B10" s="50" t="s">
        <v>25</v>
      </c>
      <c r="C10" s="58" t="s">
        <v>26</v>
      </c>
      <c r="D10" s="20" t="s">
        <v>3</v>
      </c>
      <c r="E10" s="56">
        <v>90</v>
      </c>
      <c r="F10" s="59"/>
      <c r="G10" s="53">
        <v>1000000</v>
      </c>
      <c r="H10" s="53">
        <v>1000000</v>
      </c>
      <c r="I10" s="16" t="s">
        <v>32</v>
      </c>
      <c r="J10" s="47">
        <v>1000000</v>
      </c>
      <c r="K10" s="54"/>
      <c r="L10" s="47">
        <f>G10-J10</f>
        <v>0</v>
      </c>
      <c r="M10" s="18">
        <v>45323</v>
      </c>
      <c r="N10" s="18">
        <v>45443</v>
      </c>
      <c r="O10" s="18">
        <v>45329</v>
      </c>
    </row>
    <row r="11" spans="1:15" ht="14.25">
      <c r="A11" s="49">
        <v>6</v>
      </c>
      <c r="B11" s="55" t="s">
        <v>27</v>
      </c>
      <c r="C11" s="55" t="s">
        <v>28</v>
      </c>
      <c r="D11" s="20" t="s">
        <v>3</v>
      </c>
      <c r="E11" s="56">
        <v>144</v>
      </c>
      <c r="F11" s="60"/>
      <c r="G11" s="53">
        <v>20000000</v>
      </c>
      <c r="H11" s="53">
        <v>20000000</v>
      </c>
      <c r="I11" s="19" t="s">
        <v>32</v>
      </c>
      <c r="J11" s="47">
        <v>20000000</v>
      </c>
      <c r="K11" s="54"/>
      <c r="L11" s="47">
        <f>G11-J11</f>
        <v>0</v>
      </c>
      <c r="M11" s="18">
        <v>45323</v>
      </c>
      <c r="N11" s="18">
        <v>45443</v>
      </c>
      <c r="O11" s="18">
        <v>45407</v>
      </c>
    </row>
    <row r="12" spans="1:15" ht="14.25">
      <c r="A12" s="49">
        <v>7</v>
      </c>
      <c r="B12" s="55" t="s">
        <v>29</v>
      </c>
      <c r="C12" s="55" t="s">
        <v>30</v>
      </c>
      <c r="D12" s="20" t="s">
        <v>3</v>
      </c>
      <c r="E12" s="56">
        <v>80</v>
      </c>
      <c r="F12" s="60"/>
      <c r="G12" s="53">
        <v>16100000</v>
      </c>
      <c r="H12" s="53">
        <v>16100000</v>
      </c>
      <c r="I12" s="20" t="s">
        <v>31</v>
      </c>
      <c r="J12" s="47"/>
      <c r="K12" s="54"/>
      <c r="L12" s="48"/>
      <c r="M12" s="18">
        <v>45405</v>
      </c>
      <c r="N12" s="18">
        <v>45525</v>
      </c>
      <c r="O12" s="18"/>
    </row>
    <row r="13" spans="1:15" ht="14.25">
      <c r="A13" s="49">
        <v>8</v>
      </c>
      <c r="B13" s="55" t="s">
        <v>33</v>
      </c>
      <c r="C13" s="55" t="s">
        <v>34</v>
      </c>
      <c r="D13" s="20" t="s">
        <v>3</v>
      </c>
      <c r="E13" s="56">
        <v>93</v>
      </c>
      <c r="F13" s="61"/>
      <c r="G13" s="53">
        <v>9000000</v>
      </c>
      <c r="H13" s="53">
        <v>9000000</v>
      </c>
      <c r="I13" s="20" t="s">
        <v>31</v>
      </c>
      <c r="J13" s="47"/>
      <c r="K13" s="54"/>
      <c r="L13" s="48"/>
      <c r="M13" s="18">
        <v>45415</v>
      </c>
      <c r="N13" s="18">
        <v>45538</v>
      </c>
      <c r="O13" s="18"/>
    </row>
    <row r="14" spans="1:15" ht="14.25">
      <c r="A14" s="49">
        <v>9</v>
      </c>
      <c r="B14" s="58" t="s">
        <v>39</v>
      </c>
      <c r="C14" s="55" t="s">
        <v>23</v>
      </c>
      <c r="D14" s="19" t="s">
        <v>3</v>
      </c>
      <c r="E14" s="56">
        <v>120</v>
      </c>
      <c r="F14" s="59"/>
      <c r="G14" s="53">
        <v>20000000</v>
      </c>
      <c r="H14" s="53">
        <v>20000000</v>
      </c>
      <c r="I14" s="20" t="s">
        <v>31</v>
      </c>
      <c r="J14" s="47"/>
      <c r="K14" s="54"/>
      <c r="L14" s="48"/>
      <c r="M14" s="18">
        <v>45426</v>
      </c>
      <c r="N14" s="18">
        <v>45516</v>
      </c>
      <c r="O14" s="18"/>
    </row>
    <row r="15" spans="1:15" ht="14.25">
      <c r="A15" s="49">
        <v>10</v>
      </c>
      <c r="B15" s="58" t="s">
        <v>38</v>
      </c>
      <c r="C15" s="55" t="s">
        <v>23</v>
      </c>
      <c r="D15" s="20" t="s">
        <v>3</v>
      </c>
      <c r="E15" s="56">
        <v>60</v>
      </c>
      <c r="F15" s="59"/>
      <c r="G15" s="53">
        <v>20000000</v>
      </c>
      <c r="H15" s="53">
        <v>20000000</v>
      </c>
      <c r="I15" s="20" t="s">
        <v>31</v>
      </c>
      <c r="J15" s="47"/>
      <c r="K15" s="62"/>
      <c r="L15" s="48"/>
      <c r="M15" s="18">
        <v>45426</v>
      </c>
      <c r="N15" s="18">
        <v>45516</v>
      </c>
      <c r="O15" s="18"/>
    </row>
    <row r="16" spans="1:15" ht="14.25">
      <c r="A16" s="63">
        <v>11</v>
      </c>
      <c r="B16" s="55"/>
      <c r="C16" s="55"/>
      <c r="D16" s="20"/>
      <c r="E16" s="56"/>
      <c r="F16" s="60"/>
      <c r="G16" s="53"/>
      <c r="H16" s="53"/>
      <c r="I16" s="19"/>
      <c r="J16" s="47"/>
      <c r="K16" s="48"/>
      <c r="L16" s="64"/>
      <c r="M16" s="18"/>
      <c r="N16" s="18"/>
      <c r="O16" s="18"/>
    </row>
    <row r="17" spans="1:15" ht="14.25">
      <c r="A17" s="49">
        <v>12</v>
      </c>
      <c r="B17" s="55"/>
      <c r="C17" s="55"/>
      <c r="D17" s="20"/>
      <c r="E17" s="56"/>
      <c r="F17" s="60"/>
      <c r="G17" s="53"/>
      <c r="H17" s="53"/>
      <c r="I17" s="19"/>
      <c r="J17" s="47"/>
      <c r="K17" s="48"/>
      <c r="L17" s="64"/>
      <c r="M17" s="18"/>
      <c r="N17" s="18"/>
      <c r="O17" s="21"/>
    </row>
    <row r="18" spans="1:15" ht="14.25">
      <c r="A18" s="49"/>
      <c r="B18" s="55"/>
      <c r="C18" s="55"/>
      <c r="D18" s="20"/>
      <c r="E18" s="56"/>
      <c r="F18" s="60"/>
      <c r="G18" s="53"/>
      <c r="H18" s="53"/>
      <c r="I18" s="19"/>
      <c r="J18" s="47"/>
      <c r="K18" s="48"/>
      <c r="L18" s="64"/>
      <c r="M18" s="18"/>
      <c r="N18" s="18"/>
      <c r="O18" s="18"/>
    </row>
    <row r="19" spans="1:15" ht="14.25">
      <c r="A19" s="49"/>
      <c r="B19" s="55"/>
      <c r="C19" s="55"/>
      <c r="D19" s="20"/>
      <c r="E19" s="56"/>
      <c r="F19" s="60"/>
      <c r="G19" s="53"/>
      <c r="H19" s="53"/>
      <c r="I19" s="19"/>
      <c r="J19" s="47"/>
      <c r="K19" s="48"/>
      <c r="L19" s="64"/>
      <c r="M19" s="18"/>
      <c r="N19" s="18"/>
      <c r="O19" s="18"/>
    </row>
    <row r="20" spans="1:15" ht="14.25">
      <c r="A20" s="49"/>
      <c r="B20" s="55"/>
      <c r="C20" s="55"/>
      <c r="D20" s="20"/>
      <c r="E20" s="56"/>
      <c r="F20" s="60"/>
      <c r="G20" s="53"/>
      <c r="H20" s="53"/>
      <c r="I20" s="19"/>
      <c r="J20" s="47"/>
      <c r="K20" s="17"/>
      <c r="L20" s="65"/>
      <c r="M20" s="18"/>
      <c r="N20" s="18"/>
      <c r="O20" s="18"/>
    </row>
    <row r="21" spans="1:15" ht="14.25">
      <c r="A21" s="49"/>
      <c r="B21" s="55"/>
      <c r="C21" s="55"/>
      <c r="D21" s="20"/>
      <c r="E21" s="56"/>
      <c r="F21" s="60"/>
      <c r="G21" s="53"/>
      <c r="H21" s="53"/>
      <c r="I21" s="19"/>
      <c r="J21" s="46"/>
      <c r="K21" s="17"/>
      <c r="L21" s="65"/>
      <c r="M21" s="18"/>
      <c r="N21" s="18"/>
      <c r="O21" s="18"/>
    </row>
    <row r="22" spans="1:15" ht="14.25">
      <c r="A22" s="66"/>
      <c r="B22" s="67" t="s">
        <v>17</v>
      </c>
      <c r="C22" s="67"/>
      <c r="D22" s="68"/>
      <c r="E22" s="87">
        <f>SUM(E6:E21)-E8-E9</f>
        <v>788</v>
      </c>
      <c r="F22" s="69">
        <f aca="true" t="shared" si="0" ref="F22:L22">SUM(F6:F21)</f>
        <v>0</v>
      </c>
      <c r="G22" s="70">
        <f t="shared" si="0"/>
        <v>166100000</v>
      </c>
      <c r="H22" s="70">
        <f>SUM(H6:H21)</f>
        <v>166100000</v>
      </c>
      <c r="I22" s="69"/>
      <c r="J22" s="70">
        <f t="shared" si="0"/>
        <v>60400000</v>
      </c>
      <c r="K22" s="70">
        <f t="shared" si="0"/>
        <v>0</v>
      </c>
      <c r="L22" s="70">
        <f t="shared" si="0"/>
        <v>40600000</v>
      </c>
      <c r="M22" s="71"/>
      <c r="N22" s="71"/>
      <c r="O22" s="71"/>
    </row>
    <row r="23" spans="1:15" ht="14.25">
      <c r="A23" s="22"/>
      <c r="B23" s="1"/>
      <c r="C23" s="1"/>
      <c r="D23" s="23"/>
      <c r="E23" s="24"/>
      <c r="F23" s="24"/>
      <c r="G23" s="25"/>
      <c r="H23" s="1"/>
      <c r="I23" s="26"/>
      <c r="J23" s="27"/>
      <c r="K23" s="28"/>
      <c r="L23" s="1"/>
      <c r="M23" s="25"/>
      <c r="N23" s="29"/>
      <c r="O23" s="29"/>
    </row>
    <row r="24" spans="1:15" ht="14.25">
      <c r="A24" s="22"/>
      <c r="B24" s="1"/>
      <c r="C24" s="1"/>
      <c r="D24" s="23"/>
      <c r="E24" s="24"/>
      <c r="F24" s="24"/>
      <c r="G24" s="25"/>
      <c r="H24" s="1"/>
      <c r="I24" s="26"/>
      <c r="J24" s="27"/>
      <c r="K24" s="28"/>
      <c r="L24" s="1"/>
      <c r="M24" s="25"/>
      <c r="N24" s="29"/>
      <c r="O24" s="29"/>
    </row>
    <row r="25" spans="1:15" s="40" customFormat="1" ht="26.25" customHeight="1">
      <c r="A25" s="30" t="s">
        <v>1</v>
      </c>
      <c r="B25" s="31">
        <f ca="1">NOW()</f>
        <v>45426.62387164352</v>
      </c>
      <c r="C25" s="32"/>
      <c r="D25" s="33"/>
      <c r="E25" s="34"/>
      <c r="F25" s="34"/>
      <c r="G25" s="35"/>
      <c r="H25" s="78"/>
      <c r="I25" s="36"/>
      <c r="J25" s="37"/>
      <c r="K25" s="38"/>
      <c r="L25" s="32"/>
      <c r="M25" s="35"/>
      <c r="N25" s="39"/>
      <c r="O25" s="39"/>
    </row>
    <row r="26" spans="1:15" ht="14.25">
      <c r="A26" s="22"/>
      <c r="B26" s="1"/>
      <c r="C26" s="1"/>
      <c r="D26" s="41"/>
      <c r="E26" s="22"/>
      <c r="F26" s="22"/>
      <c r="G26" s="28"/>
      <c r="H26" s="28"/>
      <c r="I26" s="26"/>
      <c r="J26" s="27"/>
      <c r="K26" s="28"/>
      <c r="L26" s="1"/>
      <c r="M26" s="25"/>
      <c r="N26" s="29"/>
      <c r="O26" s="29"/>
    </row>
    <row r="27" spans="1:8" ht="13.5">
      <c r="A27" s="42"/>
      <c r="B27" s="42"/>
      <c r="C27" s="42"/>
      <c r="D27" s="42"/>
      <c r="E27" s="42"/>
      <c r="F27" s="42"/>
      <c r="G27" s="42"/>
      <c r="H27" s="42"/>
    </row>
    <row r="28" spans="1:8" ht="14.25">
      <c r="A28" s="42"/>
      <c r="B28" s="43"/>
      <c r="C28" s="44"/>
      <c r="D28" s="44"/>
      <c r="E28" s="45"/>
      <c r="F28" s="44"/>
      <c r="G28" s="42"/>
      <c r="H28" s="42"/>
    </row>
    <row r="29" spans="1:8" ht="14.25">
      <c r="A29" s="42"/>
      <c r="B29" s="72"/>
      <c r="C29" s="72"/>
      <c r="D29" s="73"/>
      <c r="E29" s="74"/>
      <c r="F29" s="75"/>
      <c r="G29" s="42"/>
      <c r="H29" s="42"/>
    </row>
    <row r="30" spans="1:8" ht="14.25">
      <c r="A30" s="42"/>
      <c r="B30" s="76"/>
      <c r="C30" s="72"/>
      <c r="D30" s="77"/>
      <c r="E30" s="74"/>
      <c r="F30" s="75"/>
      <c r="G30" s="42"/>
      <c r="H30" s="42"/>
    </row>
    <row r="31" spans="1:8" ht="14.25">
      <c r="A31" s="42"/>
      <c r="B31" s="76"/>
      <c r="C31" s="72"/>
      <c r="D31" s="73"/>
      <c r="E31" s="74"/>
      <c r="F31" s="75"/>
      <c r="G31" s="42"/>
      <c r="H31" s="42"/>
    </row>
    <row r="32" spans="1:8" ht="13.5">
      <c r="A32" s="42"/>
      <c r="B32" s="42"/>
      <c r="C32" s="42"/>
      <c r="D32" s="42"/>
      <c r="E32" s="42"/>
      <c r="F32" s="42"/>
      <c r="G32" s="42"/>
      <c r="H32" s="42"/>
    </row>
    <row r="33" spans="1:8" ht="13.5">
      <c r="A33" s="42"/>
      <c r="B33" s="42"/>
      <c r="C33" s="42"/>
      <c r="D33" s="42"/>
      <c r="E33" s="42"/>
      <c r="F33" s="42"/>
      <c r="G33" s="42"/>
      <c r="H33" s="42"/>
    </row>
    <row r="34" spans="1:8" ht="13.5">
      <c r="A34" s="42"/>
      <c r="B34" s="42"/>
      <c r="C34" s="42"/>
      <c r="D34" s="42"/>
      <c r="E34" s="42"/>
      <c r="F34" s="42"/>
      <c r="G34" s="42"/>
      <c r="H34" s="42"/>
    </row>
    <row r="35" spans="1:8" ht="13.5">
      <c r="A35" s="42"/>
      <c r="B35" s="42"/>
      <c r="C35" s="42"/>
      <c r="D35" s="42"/>
      <c r="E35" s="42"/>
      <c r="F35" s="42"/>
      <c r="G35" s="42"/>
      <c r="H35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Pearson, Amanda (DHCD)</dc:creator>
  <cp:keywords/>
  <dc:description/>
  <cp:lastModifiedBy>Wheaton, Grace (DHCD)</cp:lastModifiedBy>
  <cp:lastPrinted>2019-12-16T19:08:24Z</cp:lastPrinted>
  <dcterms:created xsi:type="dcterms:W3CDTF">1998-11-03T14:39:34Z</dcterms:created>
  <dcterms:modified xsi:type="dcterms:W3CDTF">2024-05-14T18:58:54Z</dcterms:modified>
  <cp:category/>
  <cp:version/>
  <cp:contentType/>
  <cp:contentStatus/>
</cp:coreProperties>
</file>